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\Desktop\"/>
    </mc:Choice>
  </mc:AlternateContent>
  <xr:revisionPtr revIDLastSave="0" documentId="13_ncr:1_{28A4DBB5-ABD3-4F35-9207-8164330EF88C}" xr6:coauthVersionLast="36" xr6:coauthVersionMax="36" xr10:uidLastSave="{00000000-0000-0000-0000-000000000000}"/>
  <bookViews>
    <workbookView xWindow="0" yWindow="0" windowWidth="16410" windowHeight="7245" xr2:uid="{EF7E6667-9557-4389-98FE-2460D5A9E3B8}"/>
  </bookViews>
  <sheets>
    <sheet name="fx cal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M20" i="1" s="1"/>
  <c r="L8" i="1"/>
  <c r="K8" i="1"/>
  <c r="J8" i="1"/>
  <c r="I8" i="1"/>
  <c r="H8" i="1"/>
  <c r="G8" i="1"/>
  <c r="F8" i="1"/>
  <c r="E8" i="1"/>
  <c r="D8" i="1"/>
  <c r="L7" i="1"/>
  <c r="K7" i="1"/>
  <c r="J7" i="1"/>
  <c r="I7" i="1"/>
  <c r="H7" i="1"/>
  <c r="G7" i="1"/>
  <c r="F7" i="1"/>
  <c r="E7" i="1"/>
  <c r="D7" i="1"/>
  <c r="L6" i="1"/>
  <c r="K6" i="1"/>
  <c r="J6" i="1"/>
  <c r="I6" i="1"/>
  <c r="H6" i="1"/>
  <c r="G6" i="1"/>
  <c r="F6" i="1"/>
  <c r="E6" i="1"/>
  <c r="D6" i="1"/>
  <c r="L5" i="1"/>
  <c r="K5" i="1"/>
  <c r="J5" i="1"/>
  <c r="I5" i="1"/>
  <c r="H5" i="1"/>
  <c r="G5" i="1"/>
  <c r="F5" i="1"/>
  <c r="E5" i="1"/>
  <c r="D5" i="1"/>
  <c r="M23" i="1" l="1"/>
  <c r="M22" i="1"/>
  <c r="M21" i="1"/>
</calcChain>
</file>

<file path=xl/sharedStrings.xml><?xml version="1.0" encoding="utf-8"?>
<sst xmlns="http://schemas.openxmlformats.org/spreadsheetml/2006/main" count="56" uniqueCount="21">
  <si>
    <t>Foreign Exchange</t>
  </si>
  <si>
    <t>ANZ</t>
  </si>
  <si>
    <t>Travelex.co.nz</t>
  </si>
  <si>
    <t>BNZ</t>
  </si>
  <si>
    <t>ASB</t>
  </si>
  <si>
    <t>KiwiBank</t>
  </si>
  <si>
    <t>TSB</t>
  </si>
  <si>
    <t>No1 Currency (Click and Collect)</t>
  </si>
  <si>
    <t>Westpac</t>
  </si>
  <si>
    <t>TravelMoney.co.nz</t>
  </si>
  <si>
    <t>AUD</t>
  </si>
  <si>
    <t>USD</t>
  </si>
  <si>
    <t>EUR</t>
  </si>
  <si>
    <t>GBP</t>
  </si>
  <si>
    <t>Obtained: 10:30-10:40am, SEP 21 2018</t>
  </si>
  <si>
    <t>ANZ: &lt;NZD100 - $7, NZD 100 - NZD 1,000.00 - $12, NZD 1,000+ - 1.1% of value (minimum $12 fee) per fee schedule</t>
  </si>
  <si>
    <t>ASB:  ​1% NZD of value (minimum $5 for NZ$100 and under, $10 for over NZ$100) per fee schedule </t>
  </si>
  <si>
    <t>BNZ: 1% NZD of value ($10 minimum) on all purchases per fee schedule</t>
  </si>
  <si>
    <t>KiwiBank: $10 flat fee per fee schedule</t>
  </si>
  <si>
    <t>TSB: 1% of NZD value, minimum charge NZD $5 per fee schedule</t>
  </si>
  <si>
    <t>Westpac: 1% of NZD value, minimum $10 per fee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</si>
</sst>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2A2A2A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/>
    <xf numFmtId="43" fontId="2" fillId="2" borderId="1" xfId="1" applyFont="1" applyFill="1" applyBorder="1"/>
    <xf numFmtId="43" fontId="0" fillId="3" borderId="1" xfId="1" applyFont="1" applyFill="1" applyBorder="1"/>
    <xf numFmtId="43" fontId="0" fillId="0" borderId="1" xfId="1" applyFont="1" applyBorder="1"/>
    <xf numFmtId="43" fontId="1" fillId="2" borderId="1" xfId="1" applyFont="1" applyFill="1" applyBorder="1"/>
    <xf numFmtId="43" fontId="1" fillId="0" borderId="1" xfId="1" applyFont="1" applyFill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9" fontId="0" fillId="0" borderId="1" xfId="0" applyNumberFormat="1" applyBorder="1"/>
    <xf numFmtId="0" fontId="2" fillId="0" borderId="0" xfId="0" applyFont="1"/>
    <xf numFmtId="164" fontId="2" fillId="0" borderId="1" xfId="1" applyNumberFormat="1" applyFont="1" applyFill="1" applyBorder="1"/>
    <xf numFmtId="164" fontId="0" fillId="3" borderId="1" xfId="1" applyNumberFormat="1" applyFont="1" applyFill="1" applyBorder="1"/>
    <xf numFmtId="164" fontId="0" fillId="0" borderId="1" xfId="1" applyNumberFormat="1" applyFont="1" applyBorder="1"/>
    <xf numFmtId="164" fontId="2" fillId="2" borderId="1" xfId="1" applyNumberFormat="1" applyFont="1" applyFill="1" applyBorder="1"/>
    <xf numFmtId="43" fontId="4" fillId="0" borderId="0" xfId="0" applyNumberFormat="1" applyFont="1"/>
    <xf numFmtId="164" fontId="1" fillId="0" borderId="1" xfId="1" applyNumberFormat="1" applyFont="1" applyFill="1" applyBorder="1"/>
    <xf numFmtId="164" fontId="0" fillId="2" borderId="1" xfId="1" applyNumberFormat="1" applyFont="1" applyFill="1" applyBorder="1"/>
    <xf numFmtId="0" fontId="2" fillId="2" borderId="0" xfId="0" applyFont="1" applyFill="1"/>
    <xf numFmtId="0" fontId="0" fillId="2" borderId="0" xfId="0" applyFill="1"/>
    <xf numFmtId="164" fontId="0" fillId="0" borderId="0" xfId="1" applyNumberFormat="1" applyFont="1"/>
    <xf numFmtId="164" fontId="0" fillId="2" borderId="0" xfId="1" applyNumberFormat="1" applyFont="1" applyFill="1"/>
    <xf numFmtId="0" fontId="5" fillId="0" borderId="0" xfId="0" applyFont="1"/>
    <xf numFmtId="0" fontId="3" fillId="0" borderId="0" xfId="2" applyAlignment="1">
      <alignment horizontal="left" vertical="center" wrapText="1" indent="1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nz.co.nz/personal-banking/international/exchange-rates" TargetMode="External"/><Relationship Id="rId2" Type="http://schemas.openxmlformats.org/officeDocument/2006/relationships/hyperlink" Target="https://www.asb.co.nz/foreign-exchange/rates-and-fees.html" TargetMode="External"/><Relationship Id="rId1" Type="http://schemas.openxmlformats.org/officeDocument/2006/relationships/hyperlink" Target="https://www.anz.co.nz/auxiliary/rates-fees-agreements/foreign-exchange-international/" TargetMode="External"/><Relationship Id="rId6" Type="http://schemas.openxmlformats.org/officeDocument/2006/relationships/hyperlink" Target="https://www.westpac.co.nz/managing-your-money/resources/fees/foreign-currency-accounts/" TargetMode="External"/><Relationship Id="rId5" Type="http://schemas.openxmlformats.org/officeDocument/2006/relationships/hyperlink" Target="https://www.tsb.co.nz/index.php/foreign-exchange/rates" TargetMode="External"/><Relationship Id="rId4" Type="http://schemas.openxmlformats.org/officeDocument/2006/relationships/hyperlink" Target="https://www.kiwibank.co.nz/personal-banking/rates-and-fees/fees/international-accounts-servi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1D86-56B1-432A-B2F4-75A44C0C8A88}">
  <dimension ref="A1:M46"/>
  <sheetViews>
    <sheetView tabSelected="1" workbookViewId="0">
      <selection activeCell="I5" sqref="I5"/>
    </sheetView>
  </sheetViews>
  <sheetFormatPr defaultRowHeight="15"/>
  <cols>
    <col min="1" max="1" width="34.7109375" bestFit="1" customWidth="1"/>
    <col min="4" max="4" width="10.5703125" bestFit="1" customWidth="1"/>
    <col min="5" max="5" width="14.42578125" customWidth="1"/>
    <col min="6" max="11" width="10.5703125" bestFit="1" customWidth="1"/>
    <col min="12" max="12" width="19.5703125" customWidth="1"/>
    <col min="13" max="13" width="9.5703125" bestFit="1" customWidth="1"/>
  </cols>
  <sheetData>
    <row r="1" spans="1:12">
      <c r="C1" t="s">
        <v>0</v>
      </c>
      <c r="F1">
        <v>1000</v>
      </c>
    </row>
    <row r="3" spans="1:12">
      <c r="C3" s="1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1:12"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C5" s="1" t="s">
        <v>10</v>
      </c>
      <c r="D5" s="3">
        <f>(F$1*D10)+(F$1*D10)*D$14</f>
        <v>911.82090000000005</v>
      </c>
      <c r="E5" s="4">
        <f>(F$1*E10)+(F$1*E10)*E$14</f>
        <v>892.1</v>
      </c>
      <c r="F5" s="5">
        <f>(F$1*F10)+(F$1*F10)*F$14</f>
        <v>908.59599999999989</v>
      </c>
      <c r="G5" s="5">
        <f>(F$1*G10)+(F$1*G10)*G$14</f>
        <v>908.79800000000012</v>
      </c>
      <c r="H5" s="5">
        <f>(F$1*H10)+H$14</f>
        <v>904</v>
      </c>
      <c r="I5" s="5">
        <f>(F$1*I10)+(F$1*I10)*I$14</f>
        <v>904.05100000000004</v>
      </c>
      <c r="J5" s="5">
        <f>(F$1*J10)+(F$1*J10)*J$14</f>
        <v>899.2</v>
      </c>
      <c r="K5" s="5">
        <f>(F$1*K10)+(F$1*K10)*K$14</f>
        <v>901.02100000000007</v>
      </c>
      <c r="L5" s="4">
        <f>(F$1*L10)+(F$1*L10)*L$14</f>
        <v>888.2</v>
      </c>
    </row>
    <row r="6" spans="1:12">
      <c r="C6" s="1" t="s">
        <v>11</v>
      </c>
      <c r="D6" s="3">
        <f>(F$1*D11)+(F$1*D11)*D$14</f>
        <v>664.02480000000003</v>
      </c>
      <c r="E6" s="4">
        <f t="shared" ref="E6:E8" si="0">(F$1*E11)+(F$1*E11)*E$14</f>
        <v>647.1</v>
      </c>
      <c r="F6" s="5">
        <f t="shared" ref="F6:F8" si="1">(F$1*F11)+(F$1*F11)*F$14</f>
        <v>661.24699999999996</v>
      </c>
      <c r="G6" s="5">
        <f t="shared" ref="G6:G8" si="2">(F$1*G11)+(F$1*G11)*G$14</f>
        <v>659.22699999999998</v>
      </c>
      <c r="H6" s="5">
        <f t="shared" ref="H6:H8" si="3">(F$1*H11)+H$14</f>
        <v>660.2</v>
      </c>
      <c r="I6" s="5">
        <f t="shared" ref="I6:I8" si="4">(F$1*I11)+(F$1*I11)*I$14</f>
        <v>656.399</v>
      </c>
      <c r="J6" s="5">
        <f t="shared" ref="J6:J8" si="5">(F$1*J11)+(F$1*J11)*J$14</f>
        <v>657.5</v>
      </c>
      <c r="K6" s="5">
        <f t="shared" ref="K6:K8" si="6">(F$1*K11)+(F$1*K11)*K$14</f>
        <v>655.89400000000001</v>
      </c>
      <c r="L6" s="4">
        <f t="shared" ref="L6:L8" si="7">(F$1*L11)+(F$1*L11)*L$14</f>
        <v>649.59999999999991</v>
      </c>
    </row>
    <row r="7" spans="1:12">
      <c r="C7" s="1" t="s">
        <v>12</v>
      </c>
      <c r="D7" s="5">
        <f t="shared" ref="D7:D8" si="8">(F$1*D12)+(F$1*D12)*D$14</f>
        <v>561.81269999999995</v>
      </c>
      <c r="E7" s="4">
        <f t="shared" si="0"/>
        <v>554.1</v>
      </c>
      <c r="F7" s="5">
        <f t="shared" si="1"/>
        <v>563.47899999999993</v>
      </c>
      <c r="G7" s="5">
        <f t="shared" si="2"/>
        <v>562.97399999999993</v>
      </c>
      <c r="H7" s="3">
        <f>(F$1*H12)+H$14</f>
        <v>564.6</v>
      </c>
      <c r="I7" s="5">
        <f t="shared" si="4"/>
        <v>542.37</v>
      </c>
      <c r="J7" s="5">
        <f t="shared" si="5"/>
        <v>553.6</v>
      </c>
      <c r="K7" s="5">
        <f t="shared" si="6"/>
        <v>559.03499999999997</v>
      </c>
      <c r="L7" s="4">
        <f t="shared" si="7"/>
        <v>547.29999999999995</v>
      </c>
    </row>
    <row r="8" spans="1:12">
      <c r="C8" s="1" t="s">
        <v>13</v>
      </c>
      <c r="D8" s="5">
        <f t="shared" si="8"/>
        <v>500.04059999999998</v>
      </c>
      <c r="E8" s="4">
        <f t="shared" si="0"/>
        <v>485</v>
      </c>
      <c r="F8" s="6">
        <f t="shared" si="1"/>
        <v>502.27300000000002</v>
      </c>
      <c r="G8" s="5">
        <f t="shared" si="2"/>
        <v>501.26300000000003</v>
      </c>
      <c r="H8" s="7">
        <f t="shared" si="3"/>
        <v>504.2</v>
      </c>
      <c r="I8" s="5">
        <f t="shared" si="4"/>
        <v>498.03099999999995</v>
      </c>
      <c r="J8" s="5">
        <f t="shared" si="5"/>
        <v>489.09999999999997</v>
      </c>
      <c r="K8" s="5">
        <f t="shared" si="6"/>
        <v>498.13200000000006</v>
      </c>
      <c r="L8" s="4">
        <f t="shared" si="7"/>
        <v>485.9</v>
      </c>
    </row>
    <row r="9" spans="1:12"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25" t="s">
        <v>14</v>
      </c>
      <c r="B10" s="25"/>
      <c r="C10" s="26" t="s">
        <v>10</v>
      </c>
      <c r="D10" s="26">
        <v>0.90190000000000003</v>
      </c>
      <c r="E10" s="26">
        <v>0.8921</v>
      </c>
      <c r="F10" s="26">
        <v>0.89959999999999996</v>
      </c>
      <c r="G10" s="27">
        <v>0.89980000000000004</v>
      </c>
      <c r="H10" s="26">
        <v>0.89400000000000002</v>
      </c>
      <c r="I10" s="26">
        <v>0.89510000000000001</v>
      </c>
      <c r="J10" s="26">
        <v>0.8992</v>
      </c>
      <c r="K10" s="26">
        <v>0.8921</v>
      </c>
      <c r="L10" s="26">
        <v>0.88819999999999999</v>
      </c>
    </row>
    <row r="11" spans="1:12">
      <c r="A11" s="25"/>
      <c r="B11" s="25"/>
      <c r="C11" s="26" t="s">
        <v>11</v>
      </c>
      <c r="D11" s="26">
        <v>0.65680000000000005</v>
      </c>
      <c r="E11" s="26">
        <v>0.64710000000000001</v>
      </c>
      <c r="F11" s="26">
        <v>0.65469999999999995</v>
      </c>
      <c r="G11" s="26">
        <v>0.65269999999999995</v>
      </c>
      <c r="H11" s="26">
        <v>0.6502</v>
      </c>
      <c r="I11" s="26">
        <v>0.64990000000000003</v>
      </c>
      <c r="J11" s="26">
        <v>0.65749999999999997</v>
      </c>
      <c r="K11" s="26">
        <v>0.64939999999999998</v>
      </c>
      <c r="L11" s="26">
        <v>0.64959999999999996</v>
      </c>
    </row>
    <row r="12" spans="1:12">
      <c r="A12" s="25"/>
      <c r="B12" s="25"/>
      <c r="C12" s="26" t="s">
        <v>12</v>
      </c>
      <c r="D12" s="26">
        <v>0.55569999999999997</v>
      </c>
      <c r="E12" s="26">
        <v>0.55410000000000004</v>
      </c>
      <c r="F12" s="26">
        <v>0.55789999999999995</v>
      </c>
      <c r="G12" s="27">
        <v>0.55740000000000001</v>
      </c>
      <c r="H12" s="26">
        <v>0.55459999999999998</v>
      </c>
      <c r="I12" s="26">
        <v>0.53700000000000003</v>
      </c>
      <c r="J12" s="26">
        <v>0.55359999999999998</v>
      </c>
      <c r="K12" s="26">
        <v>0.55349999999999999</v>
      </c>
      <c r="L12" s="26">
        <v>0.54730000000000001</v>
      </c>
    </row>
    <row r="13" spans="1:12">
      <c r="A13" s="25"/>
      <c r="B13" s="25"/>
      <c r="C13" s="26" t="s">
        <v>13</v>
      </c>
      <c r="D13" s="26">
        <v>0.49459999999999998</v>
      </c>
      <c r="E13" s="26">
        <v>0.48499999999999999</v>
      </c>
      <c r="F13" s="26">
        <v>0.49730000000000002</v>
      </c>
      <c r="G13" s="26">
        <v>0.49630000000000002</v>
      </c>
      <c r="H13" s="26">
        <v>0.49419999999999997</v>
      </c>
      <c r="I13" s="26">
        <v>0.49309999999999998</v>
      </c>
      <c r="J13" s="26">
        <v>0.48909999999999998</v>
      </c>
      <c r="K13" s="26">
        <v>0.49320000000000003</v>
      </c>
      <c r="L13" s="26">
        <v>0.4859</v>
      </c>
    </row>
    <row r="14" spans="1:12">
      <c r="C14" s="1"/>
      <c r="D14" s="9">
        <v>1.0999999999999999E-2</v>
      </c>
      <c r="E14" s="1">
        <v>0</v>
      </c>
      <c r="F14" s="10">
        <v>0.01</v>
      </c>
      <c r="G14" s="10">
        <v>0.01</v>
      </c>
      <c r="H14" s="1">
        <v>10</v>
      </c>
      <c r="I14" s="10">
        <v>0.01</v>
      </c>
      <c r="J14" s="10">
        <v>0</v>
      </c>
      <c r="K14" s="10">
        <v>0.01</v>
      </c>
      <c r="L14" s="10">
        <v>0</v>
      </c>
    </row>
    <row r="16" spans="1:12">
      <c r="C16" t="s">
        <v>0</v>
      </c>
    </row>
    <row r="18" spans="3:13">
      <c r="C18" s="1"/>
      <c r="D18" s="2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" t="s">
        <v>6</v>
      </c>
      <c r="J18" s="2" t="s">
        <v>7</v>
      </c>
      <c r="K18" s="2" t="s">
        <v>8</v>
      </c>
      <c r="L18" s="2" t="s">
        <v>9</v>
      </c>
    </row>
    <row r="19" spans="3:13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3:13">
      <c r="C20" s="1" t="s">
        <v>10</v>
      </c>
      <c r="D20" s="12">
        <f>(F$1/D25)+(F$1*D25)*D$14</f>
        <v>1118.691273655616</v>
      </c>
      <c r="E20" s="13">
        <f>(F$1/E25)+(F$1*E25)*E$14</f>
        <v>1120.950566080036</v>
      </c>
      <c r="F20" s="14">
        <f>(F$1/F25)+(F$1*F25)*F$14</f>
        <v>1117.6674501108646</v>
      </c>
      <c r="G20" s="14">
        <f>(F$1/G25)+(F$1*G25)*G$14</f>
        <v>1120.3560795732385</v>
      </c>
      <c r="H20" s="14">
        <f>(F$1/H25)+H$14</f>
        <v>1128.5682326621925</v>
      </c>
      <c r="I20" s="14">
        <f>(F$1/I25)+(F$1*I25)*I$14</f>
        <v>1126.1446096525528</v>
      </c>
      <c r="J20" s="15">
        <f>(F$1/J25)+(F$1*J25)*J$14</f>
        <v>1112.0996441281138</v>
      </c>
      <c r="K20" s="14">
        <f>(F$1/K25)+(F$1*K25)*K$14</f>
        <v>1129.871566080036</v>
      </c>
      <c r="L20" s="13">
        <f>(F$1/L25)+(F$1*L25)*L$14</f>
        <v>1125.872551227201</v>
      </c>
      <c r="M20" s="16">
        <f>AVERAGE(D20:L20)</f>
        <v>1122.2468859077612</v>
      </c>
    </row>
    <row r="21" spans="3:13">
      <c r="C21" s="1" t="s">
        <v>11</v>
      </c>
      <c r="D21" s="12">
        <f t="shared" ref="D21:D23" si="9">(F$1/D26)+(F$1*D26)*D$14</f>
        <v>1529.7582957369061</v>
      </c>
      <c r="E21" s="13">
        <f t="shared" ref="E21:E22" si="10">(F$1/E26)+(F$1*E26)*E$14</f>
        <v>1545.3562046051616</v>
      </c>
      <c r="F21" s="14">
        <f t="shared" ref="F21:F23" si="11">(F$1/F26)+(F$1*F26)*F$14</f>
        <v>1523.8114521316945</v>
      </c>
      <c r="G21" s="14">
        <f t="shared" ref="G21:G23" si="12">(F$1/G26)+(F$1*G26)*G$14</f>
        <v>1538.6244413972731</v>
      </c>
      <c r="H21" s="14">
        <f t="shared" ref="H21:H23" si="13">(F$1/H26)+H$14</f>
        <v>1547.9883112888342</v>
      </c>
      <c r="I21" s="14">
        <f t="shared" ref="I21:I23" si="14">(F$1/I26)+(F$1*I26)*I$14</f>
        <v>1545.1972612709646</v>
      </c>
      <c r="J21" s="15">
        <f t="shared" ref="J21:J23" si="15">(F$1/J26)+(F$1*J26)*J$14</f>
        <v>1520.9125475285173</v>
      </c>
      <c r="K21" s="14">
        <f t="shared" ref="K21:K23" si="16">(F$1/K26)+(F$1*K26)*K$14</f>
        <v>1546.3769688943639</v>
      </c>
      <c r="L21" s="13">
        <f t="shared" ref="L21:L23" si="17">(F$1/L26)+(F$1*L26)*L$14</f>
        <v>1539.408866995074</v>
      </c>
      <c r="M21" s="16">
        <f t="shared" ref="M21:M23" si="18">AVERAGE(D21:L21)</f>
        <v>1537.4927055387548</v>
      </c>
    </row>
    <row r="22" spans="3:13">
      <c r="C22" s="1" t="s">
        <v>12</v>
      </c>
      <c r="D22" s="17">
        <f t="shared" si="9"/>
        <v>1805.6448216483714</v>
      </c>
      <c r="E22" s="13">
        <f t="shared" si="10"/>
        <v>1804.728388377549</v>
      </c>
      <c r="F22" s="15">
        <f t="shared" si="11"/>
        <v>1799.6177746681019</v>
      </c>
      <c r="G22" s="14">
        <f t="shared" si="12"/>
        <v>1799.6177746681019</v>
      </c>
      <c r="H22" s="14">
        <f t="shared" si="13"/>
        <v>1813.1013342949875</v>
      </c>
      <c r="I22" s="14">
        <f t="shared" si="14"/>
        <v>1867.5673929236498</v>
      </c>
      <c r="J22" s="14">
        <f t="shared" si="15"/>
        <v>1806.3583815028903</v>
      </c>
      <c r="K22" s="14">
        <f t="shared" si="16"/>
        <v>1812.219733514002</v>
      </c>
      <c r="L22" s="13">
        <f t="shared" si="17"/>
        <v>1827.1514708569341</v>
      </c>
      <c r="M22" s="16">
        <f t="shared" si="18"/>
        <v>1815.1118969393988</v>
      </c>
    </row>
    <row r="23" spans="3:13">
      <c r="C23" s="1" t="s">
        <v>13</v>
      </c>
      <c r="D23" s="17">
        <f t="shared" si="9"/>
        <v>2027.2764269308532</v>
      </c>
      <c r="E23" s="13">
        <f>(F$1/E28)+(F$1*E28)*E$14</f>
        <v>2061.855670103093</v>
      </c>
      <c r="F23" s="15">
        <f t="shared" si="11"/>
        <v>2020.2784046755341</v>
      </c>
      <c r="G23" s="18">
        <f t="shared" si="12"/>
        <v>2019.8733364900261</v>
      </c>
      <c r="H23" s="14">
        <f t="shared" si="13"/>
        <v>2033.4722784297855</v>
      </c>
      <c r="I23" s="14">
        <f t="shared" si="14"/>
        <v>2032.9172096937741</v>
      </c>
      <c r="J23" s="14">
        <f t="shared" si="15"/>
        <v>2044.5716622367615</v>
      </c>
      <c r="K23" s="14">
        <f t="shared" si="16"/>
        <v>2032.5070202757502</v>
      </c>
      <c r="L23" s="13">
        <f t="shared" si="17"/>
        <v>2058.0366330520683</v>
      </c>
      <c r="M23" s="16">
        <f t="shared" si="18"/>
        <v>2036.754293543072</v>
      </c>
    </row>
    <row r="24" spans="3:13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3:13">
      <c r="C25" s="1" t="s">
        <v>10</v>
      </c>
      <c r="D25" s="1">
        <v>0.90190000000000003</v>
      </c>
      <c r="E25" s="1">
        <v>0.8921</v>
      </c>
      <c r="F25" s="1">
        <v>0.90200000000000002</v>
      </c>
      <c r="G25" s="8">
        <v>0.89980000000000004</v>
      </c>
      <c r="H25" s="1">
        <v>0.89400000000000002</v>
      </c>
      <c r="I25" s="1">
        <v>0.89510000000000001</v>
      </c>
      <c r="J25" s="1">
        <v>0.8992</v>
      </c>
      <c r="K25" s="1">
        <v>0.8921</v>
      </c>
      <c r="L25" s="1">
        <v>0.88819999999999999</v>
      </c>
    </row>
    <row r="26" spans="3:13">
      <c r="C26" s="1" t="s">
        <v>11</v>
      </c>
      <c r="D26" s="1">
        <v>0.65680000000000005</v>
      </c>
      <c r="E26" s="1">
        <v>0.64710000000000001</v>
      </c>
      <c r="F26" s="1">
        <v>0.65910000000000002</v>
      </c>
      <c r="G26" s="1">
        <v>0.65269999999999995</v>
      </c>
      <c r="H26" s="1">
        <v>0.6502</v>
      </c>
      <c r="I26" s="1">
        <v>0.64990000000000003</v>
      </c>
      <c r="J26" s="1">
        <v>0.65749999999999997</v>
      </c>
      <c r="K26" s="1">
        <v>0.64939999999999998</v>
      </c>
      <c r="L26" s="1">
        <v>0.64959999999999996</v>
      </c>
    </row>
    <row r="27" spans="3:13">
      <c r="C27" s="1" t="s">
        <v>12</v>
      </c>
      <c r="D27" s="1">
        <v>0.55569999999999997</v>
      </c>
      <c r="E27" s="1">
        <v>0.55410000000000004</v>
      </c>
      <c r="F27" s="1">
        <v>0.55740000000000001</v>
      </c>
      <c r="G27" s="8">
        <v>0.55740000000000001</v>
      </c>
      <c r="H27" s="1">
        <v>0.55459999999999998</v>
      </c>
      <c r="I27" s="1">
        <v>0.53700000000000003</v>
      </c>
      <c r="J27" s="1">
        <v>0.55359999999999998</v>
      </c>
      <c r="K27" s="1">
        <v>0.55349999999999999</v>
      </c>
      <c r="L27" s="1">
        <v>0.54730000000000001</v>
      </c>
    </row>
    <row r="28" spans="3:13">
      <c r="C28" s="1" t="s">
        <v>13</v>
      </c>
      <c r="D28" s="1">
        <v>0.49459999999999998</v>
      </c>
      <c r="E28" s="1">
        <v>0.48499999999999999</v>
      </c>
      <c r="F28" s="1">
        <v>0.49619999999999997</v>
      </c>
      <c r="G28" s="1">
        <v>0.49630000000000002</v>
      </c>
      <c r="H28" s="1">
        <v>0.49419999999999997</v>
      </c>
      <c r="I28" s="1">
        <v>0.49309999999999998</v>
      </c>
      <c r="J28" s="1">
        <v>0.48909999999999998</v>
      </c>
      <c r="K28" s="1">
        <v>0.49320000000000003</v>
      </c>
      <c r="L28" s="1">
        <v>0.4859</v>
      </c>
    </row>
    <row r="29" spans="3:13">
      <c r="C29" s="1"/>
      <c r="D29" s="9">
        <v>1.0999999999999999E-2</v>
      </c>
      <c r="E29" s="1">
        <v>0</v>
      </c>
      <c r="F29" s="10">
        <v>0.01</v>
      </c>
      <c r="G29" s="10">
        <v>0.01</v>
      </c>
      <c r="H29" s="1">
        <v>10</v>
      </c>
      <c r="I29" s="10">
        <v>0.01</v>
      </c>
      <c r="J29" s="10">
        <v>0</v>
      </c>
      <c r="K29" s="10">
        <v>0.01</v>
      </c>
      <c r="L29" s="10">
        <v>0</v>
      </c>
    </row>
    <row r="32" spans="3:13">
      <c r="D32" s="11" t="s">
        <v>1</v>
      </c>
      <c r="E32" s="11" t="s">
        <v>4</v>
      </c>
      <c r="F32" s="19" t="s">
        <v>3</v>
      </c>
      <c r="G32" s="11" t="s">
        <v>5</v>
      </c>
      <c r="H32" s="11" t="s">
        <v>6</v>
      </c>
      <c r="I32" s="11" t="s">
        <v>8</v>
      </c>
      <c r="J32" s="11" t="s">
        <v>7</v>
      </c>
      <c r="K32" s="11" t="s">
        <v>2</v>
      </c>
      <c r="L32" s="11" t="s">
        <v>9</v>
      </c>
    </row>
    <row r="33" spans="1:12">
      <c r="F33" s="20"/>
    </row>
    <row r="34" spans="1:12">
      <c r="C34" t="s">
        <v>10</v>
      </c>
      <c r="D34" s="21">
        <v>1118.691273655616</v>
      </c>
      <c r="E34" s="21">
        <v>1120.3560795732385</v>
      </c>
      <c r="F34" s="22">
        <v>1117.6674501108646</v>
      </c>
      <c r="G34" s="21">
        <v>1128.5682326621925</v>
      </c>
      <c r="H34" s="21">
        <v>1126.1446096525528</v>
      </c>
      <c r="I34" s="21">
        <v>1129.871566080036</v>
      </c>
      <c r="J34" s="22">
        <v>1112.0996441281138</v>
      </c>
      <c r="K34" s="21">
        <v>1120.950566080036</v>
      </c>
      <c r="L34" s="21">
        <v>1125.872551227201</v>
      </c>
    </row>
    <row r="35" spans="1:12">
      <c r="C35" t="s">
        <v>11</v>
      </c>
      <c r="D35" s="21">
        <v>1529.7582957369061</v>
      </c>
      <c r="E35" s="21">
        <v>1538.6244413972731</v>
      </c>
      <c r="F35" s="22">
        <v>1523.8114521316945</v>
      </c>
      <c r="G35" s="21">
        <v>1547.9883112888342</v>
      </c>
      <c r="H35" s="21">
        <v>1545.1972612709646</v>
      </c>
      <c r="I35" s="21">
        <v>1546.3769688943639</v>
      </c>
      <c r="J35" s="21">
        <v>1520.9125475285173</v>
      </c>
      <c r="K35" s="21">
        <v>1545.3562046051616</v>
      </c>
      <c r="L35" s="21">
        <v>1539.408866995074</v>
      </c>
    </row>
    <row r="36" spans="1:12">
      <c r="C36" t="s">
        <v>12</v>
      </c>
      <c r="D36" s="21">
        <v>1805.6448216483714</v>
      </c>
      <c r="E36" s="21">
        <v>1799.6177746681019</v>
      </c>
      <c r="F36" s="22">
        <v>1799.6177746681019</v>
      </c>
      <c r="G36" s="21">
        <v>1813.1013342949875</v>
      </c>
      <c r="H36" s="21">
        <v>1867.5673929236498</v>
      </c>
      <c r="I36" s="21">
        <v>1812.219733514002</v>
      </c>
      <c r="J36" s="21">
        <v>1806.3583815028903</v>
      </c>
      <c r="K36" s="21">
        <v>1804.728388377549</v>
      </c>
      <c r="L36" s="21">
        <v>1827.1514708569341</v>
      </c>
    </row>
    <row r="37" spans="1:12">
      <c r="C37" t="s">
        <v>13</v>
      </c>
      <c r="D37" s="21">
        <v>2027.2764269308532</v>
      </c>
      <c r="E37" s="21">
        <v>2019.8733364900261</v>
      </c>
      <c r="F37" s="22">
        <v>2020.2784046755341</v>
      </c>
      <c r="G37" s="21">
        <v>2033.4722784297855</v>
      </c>
      <c r="H37" s="21">
        <v>2032.9172096937741</v>
      </c>
      <c r="I37" s="21">
        <v>2032.5070202757502</v>
      </c>
      <c r="J37" s="21">
        <v>2044.5716622367615</v>
      </c>
      <c r="K37" s="21">
        <v>2061.855670103093</v>
      </c>
      <c r="L37" s="21">
        <v>2058.0366330520683</v>
      </c>
    </row>
    <row r="40" spans="1:12">
      <c r="A40" s="23"/>
    </row>
    <row r="41" spans="1:12" ht="60">
      <c r="A41" s="24" t="s">
        <v>15</v>
      </c>
    </row>
    <row r="42" spans="1:12" ht="45">
      <c r="A42" s="24" t="s">
        <v>16</v>
      </c>
    </row>
    <row r="43" spans="1:12" ht="45">
      <c r="A43" s="24" t="s">
        <v>17</v>
      </c>
    </row>
    <row r="44" spans="1:12" ht="30">
      <c r="A44" s="24" t="s">
        <v>18</v>
      </c>
    </row>
    <row r="45" spans="1:12" ht="30">
      <c r="A45" s="24" t="s">
        <v>19</v>
      </c>
    </row>
    <row r="46" spans="1:12" ht="30">
      <c r="A46" s="24" t="s">
        <v>20</v>
      </c>
    </row>
  </sheetData>
  <hyperlinks>
    <hyperlink ref="A41" r:id="rId1" display="https://www.anz.co.nz/auxiliary/rates-fees-agreements/foreign-exchange-international/" xr:uid="{81F25784-EDA4-4641-8E1A-C1BDEC0D7397}"/>
    <hyperlink ref="A42" r:id="rId2" display="https://www.asb.co.nz/foreign-exchange/rates-and-fees.html" xr:uid="{1ECBC73C-5256-47C0-B9C3-FFC1F2394993}"/>
    <hyperlink ref="A43" r:id="rId3" display="https://www.bnz.co.nz/personal-banking/international/exchange-rates" xr:uid="{FB1F0273-6FC7-4D70-9717-F45E511CFA47}"/>
    <hyperlink ref="A44" r:id="rId4" display="https://www.kiwibank.co.nz/personal-banking/rates-and-fees/fees/international-accounts-services/" xr:uid="{24B37894-33AB-4DD5-B399-0AA67A0BDA1E}"/>
    <hyperlink ref="A45" r:id="rId5" display="https://www.tsb.co.nz/index.php/foreign-exchange/rates" xr:uid="{F34989B2-EF29-4D8A-A4E9-6C42F1E55FF9}"/>
    <hyperlink ref="A46" r:id="rId6" display="https://www.westpac.co.nz/managing-your-money/resources/fees/foreign-currency-accounts/" xr:uid="{C9AA7054-CF58-476D-A94E-906F1746E1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fx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CW</cp:lastModifiedBy>
  <dcterms:created xsi:type="dcterms:W3CDTF">2018-09-20T22:16:24Z</dcterms:created>
  <dcterms:modified xsi:type="dcterms:W3CDTF">2018-09-20T22:21:36Z</dcterms:modified>
</cp:coreProperties>
</file>